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28" i="1"/>
  <c r="B120"/>
  <c r="B89"/>
  <c r="B60"/>
  <c r="B58"/>
  <c r="B36"/>
  <c r="B4"/>
  <c r="B134" l="1"/>
</calcChain>
</file>

<file path=xl/sharedStrings.xml><?xml version="1.0" encoding="utf-8"?>
<sst xmlns="http://schemas.openxmlformats.org/spreadsheetml/2006/main" count="399" uniqueCount="223">
  <si>
    <t>北京理工大学教育基金会2017年公益支出概要</t>
    <phoneticPr fontId="3" type="noConversion"/>
  </si>
  <si>
    <t>项目名称</t>
  </si>
  <si>
    <t>发生金额</t>
    <phoneticPr fontId="3" type="noConversion"/>
  </si>
  <si>
    <t>执行单位</t>
    <phoneticPr fontId="3" type="noConversion"/>
  </si>
  <si>
    <t>用途</t>
    <phoneticPr fontId="3" type="noConversion"/>
  </si>
  <si>
    <t>红外光电探测与控制技术实验室基金</t>
    <phoneticPr fontId="3" type="noConversion"/>
  </si>
  <si>
    <t>机电学院</t>
    <phoneticPr fontId="3" type="noConversion"/>
  </si>
  <si>
    <t>实验</t>
  </si>
  <si>
    <t>桑坦德银行学生与教师交流项目</t>
  </si>
  <si>
    <t>国际交流合作处</t>
  </si>
  <si>
    <t>2016年奖学金</t>
    <phoneticPr fontId="3" type="noConversion"/>
  </si>
  <si>
    <t>2017年桑坦德银行学生和教师交流项目</t>
  </si>
  <si>
    <t>2017年奖学金</t>
    <phoneticPr fontId="3" type="noConversion"/>
  </si>
  <si>
    <t>大爱救助基金</t>
  </si>
  <si>
    <t>2017校友联谊服务专项基金</t>
    <phoneticPr fontId="3" type="noConversion"/>
  </si>
  <si>
    <t>教育基金会</t>
    <phoneticPr fontId="3" type="noConversion"/>
  </si>
  <si>
    <t>学生处</t>
    <phoneticPr fontId="3" type="noConversion"/>
  </si>
  <si>
    <t>徐特立铜像基金</t>
  </si>
  <si>
    <t>徐特立铜像制作</t>
    <phoneticPr fontId="3" type="noConversion"/>
  </si>
  <si>
    <t>校友服务质量支撑项目</t>
  </si>
  <si>
    <t>芝兰成长计划及芝兰奖学金（2016年度）</t>
    <phoneticPr fontId="3" type="noConversion"/>
  </si>
  <si>
    <t>奖学金</t>
  </si>
  <si>
    <t>周立伟奖助学金</t>
  </si>
  <si>
    <t>光电学院</t>
  </si>
  <si>
    <t>奖助学金</t>
    <phoneticPr fontId="3" type="noConversion"/>
  </si>
  <si>
    <t>敏通奖学金</t>
  </si>
  <si>
    <t>奖学金</t>
    <phoneticPr fontId="3" type="noConversion"/>
  </si>
  <si>
    <t>新时代航天奖助学金</t>
  </si>
  <si>
    <t>宇航学院</t>
    <phoneticPr fontId="3" type="noConversion"/>
  </si>
  <si>
    <t>大爱救助基金-爱心筹项目（史晓雅）</t>
  </si>
  <si>
    <t>奇石乐奖学金</t>
  </si>
  <si>
    <t>机械与车辆学院</t>
  </si>
  <si>
    <t>马士修奖学金</t>
  </si>
  <si>
    <t>北京理工雪郎生物科技研发基金</t>
    <phoneticPr fontId="3" type="noConversion"/>
  </si>
  <si>
    <t>化学与化工学院</t>
  </si>
  <si>
    <t>唐南军奖助金</t>
    <phoneticPr fontId="3" type="noConversion"/>
  </si>
  <si>
    <t>奖助金</t>
  </si>
  <si>
    <t>中秦兴龙奖学金</t>
  </si>
  <si>
    <t>2016年度长安汽车奖学金</t>
  </si>
  <si>
    <t>漫步者奖助学金、奖教金</t>
  </si>
  <si>
    <t>法士特齿轮助学金</t>
  </si>
  <si>
    <t>康明斯林慰梓博士奖助学金</t>
  </si>
  <si>
    <t>斯瓦特成长助学基金</t>
  </si>
  <si>
    <t>江麓奖助学金</t>
  </si>
  <si>
    <t>北京理工大学芝兰基金（第一期）</t>
    <phoneticPr fontId="3" type="noConversion"/>
  </si>
  <si>
    <t>学校本级</t>
    <phoneticPr fontId="3" type="noConversion"/>
  </si>
  <si>
    <t>芝兰基金</t>
  </si>
  <si>
    <t>2015-2016年徐特立奖学金</t>
  </si>
  <si>
    <t>学生事务中心</t>
  </si>
  <si>
    <t>2016学年爱心传递助学金</t>
  </si>
  <si>
    <t>汕头市超声仪器研究所有限公司奖学金</t>
  </si>
  <si>
    <t>机电学院建设与校友联谊基金</t>
    <phoneticPr fontId="3" type="noConversion"/>
  </si>
  <si>
    <t>2016年华为奖学金</t>
  </si>
  <si>
    <t>988助学金</t>
  </si>
  <si>
    <t>计算机学院</t>
  </si>
  <si>
    <t>助学金</t>
    <phoneticPr fontId="3" type="noConversion"/>
  </si>
  <si>
    <t>全国大学生电子设计竞赛</t>
    <phoneticPr fontId="3" type="noConversion"/>
  </si>
  <si>
    <t>信息学院</t>
  </si>
  <si>
    <t>2017北理工书画艺术公益基金</t>
    <phoneticPr fontId="3" type="noConversion"/>
  </si>
  <si>
    <t>书画艺术公益活动</t>
    <phoneticPr fontId="3" type="noConversion"/>
  </si>
  <si>
    <t>中科院电子所奖学金-信息科技菁英班</t>
  </si>
  <si>
    <t>信息与电子学院</t>
  </si>
  <si>
    <t>传统东方文化在当代艺术与设计中的作用</t>
    <phoneticPr fontId="3" type="noConversion"/>
  </si>
  <si>
    <t>设计与艺术学院</t>
  </si>
  <si>
    <t>传统东方文化的研究</t>
    <phoneticPr fontId="3" type="noConversion"/>
  </si>
  <si>
    <t>周发岐奖教奖学金</t>
  </si>
  <si>
    <t>材料学院</t>
  </si>
  <si>
    <t>AMS表面工程奖学金</t>
  </si>
  <si>
    <t>信息与电子学院2014-2015年度理工雷科奖教金</t>
  </si>
  <si>
    <t>奖教金</t>
    <phoneticPr fontId="3" type="noConversion"/>
  </si>
  <si>
    <t>3)周正清基金</t>
    <phoneticPr fontId="3" type="noConversion"/>
  </si>
  <si>
    <t>校园随手拍摄影大赛活动项目</t>
    <phoneticPr fontId="3" type="noConversion"/>
  </si>
  <si>
    <t>摄影大赛活动</t>
  </si>
  <si>
    <t>“海外计划”第二期</t>
  </si>
  <si>
    <t>优秀学生奖学金</t>
  </si>
  <si>
    <t>中电仪器奖学金</t>
  </si>
  <si>
    <t>本田技研Honda基金</t>
    <phoneticPr fontId="3" type="noConversion"/>
  </si>
  <si>
    <t>2016学年迪文奖学金</t>
  </si>
  <si>
    <t>2015-2016学年博爱助学金</t>
  </si>
  <si>
    <t>2016年敏捷动力科技捐助大学生无人车项目基金</t>
    <phoneticPr fontId="3" type="noConversion"/>
  </si>
  <si>
    <t>2016年北京汽车捐助大学生方程式项目基金</t>
    <phoneticPr fontId="3" type="noConversion"/>
  </si>
  <si>
    <t>大学生方程式项目</t>
  </si>
  <si>
    <t>国际化提升发展基金-2017中国文化体验冬令营项目</t>
    <phoneticPr fontId="3" type="noConversion"/>
  </si>
  <si>
    <t>第13届世纪杯竞赛“华瑞世纪”基金</t>
    <phoneticPr fontId="3" type="noConversion"/>
  </si>
  <si>
    <t>校团委</t>
    <phoneticPr fontId="3" type="noConversion"/>
  </si>
  <si>
    <t>第13届世纪杯竞赛</t>
  </si>
  <si>
    <t>2016年大学生足球队建设运行及全国大联赛经费</t>
    <phoneticPr fontId="3" type="noConversion"/>
  </si>
  <si>
    <t>体育部</t>
  </si>
  <si>
    <t>大爱救助基金-爱心筹项目（刘鑫）</t>
  </si>
  <si>
    <t>法学院彭鑫林领救助款</t>
  </si>
  <si>
    <t>大爱救助基金-吾尔开希。吾马尔</t>
  </si>
  <si>
    <t>“古韵流芳”古诗词文化活动</t>
  </si>
  <si>
    <t>大爱救助基金-彭鑫林</t>
  </si>
  <si>
    <t>工信创新创业奖学金</t>
  </si>
  <si>
    <t>首都高等学校第55届学生田径运动会吉祥物制作项目</t>
    <phoneticPr fontId="3" type="noConversion"/>
  </si>
  <si>
    <t>中科院电子所奖学金</t>
  </si>
  <si>
    <t>信息科技菁英助学金</t>
  </si>
  <si>
    <t>2015-2016学年北方工业奖学金</t>
  </si>
  <si>
    <t>北京理工大学印尼籍学生奖学金</t>
  </si>
  <si>
    <t>引信装定技术研究项目</t>
    <phoneticPr fontId="3" type="noConversion"/>
  </si>
  <si>
    <t>技术研究</t>
  </si>
  <si>
    <t>2016学年唐南军奖助学金</t>
  </si>
  <si>
    <t>金宝奖学金</t>
  </si>
  <si>
    <t>万集科技助学金</t>
  </si>
  <si>
    <t>北理法学人项目</t>
  </si>
  <si>
    <t>法学院</t>
  </si>
  <si>
    <t>火炸药未来人才成长奖励基金</t>
  </si>
  <si>
    <t>火炸药研究院</t>
  </si>
  <si>
    <t>中环膜奖助学金</t>
  </si>
  <si>
    <t>理工附小奖教金</t>
  </si>
  <si>
    <t>理工附小</t>
  </si>
  <si>
    <t>毕业班级合影照赠送活动</t>
    <phoneticPr fontId="3" type="noConversion"/>
  </si>
  <si>
    <t>迪马理科研究生优秀生源奖学金</t>
  </si>
  <si>
    <t>物理学院</t>
  </si>
  <si>
    <t>雷达创新奖学金</t>
  </si>
  <si>
    <t>海外计划第三期澳大利亚交流实践项目</t>
    <phoneticPr fontId="3" type="noConversion"/>
  </si>
  <si>
    <t>2017届毕业班级合影照赠送项目</t>
  </si>
  <si>
    <t>第十二届京津冀地区研究生膜技术讨论会议</t>
  </si>
  <si>
    <t>海外计划第三期瑞典交流实践项目</t>
    <phoneticPr fontId="3" type="noConversion"/>
  </si>
  <si>
    <t>北京理工大学宇航学院红箭奖学金</t>
  </si>
  <si>
    <t>北京理工大学宇航学院荣贵助学金</t>
  </si>
  <si>
    <t>北京理工大学宇航学院11791助学金</t>
  </si>
  <si>
    <t>北京理工大学宇航学院东方奖学金</t>
  </si>
  <si>
    <t>13781奖励金</t>
  </si>
  <si>
    <t>学生创新创业平台建设</t>
    <phoneticPr fontId="3" type="noConversion"/>
  </si>
  <si>
    <t>学生创新创业平台建设</t>
  </si>
  <si>
    <t>军民合育新型军事人才研究丛书</t>
  </si>
  <si>
    <t>教育研究院</t>
    <phoneticPr fontId="3" type="noConversion"/>
  </si>
  <si>
    <t>教育出版</t>
    <phoneticPr fontId="3" type="noConversion"/>
  </si>
  <si>
    <t>北京理工大学“蒋与刘”奖学金</t>
  </si>
  <si>
    <t>理工社榜样金</t>
    <phoneticPr fontId="3" type="noConversion"/>
  </si>
  <si>
    <t>社榜样金</t>
  </si>
  <si>
    <t>指静脉生物识别技术提取方法的应用</t>
    <phoneticPr fontId="3" type="noConversion"/>
  </si>
  <si>
    <t>技术提取方法的应用</t>
  </si>
  <si>
    <t>中国力学大会-2017</t>
    <phoneticPr fontId="3" type="noConversion"/>
  </si>
  <si>
    <t>芝兰基金网站建设（2017年度）</t>
    <phoneticPr fontId="3" type="noConversion"/>
  </si>
  <si>
    <t>网站建设</t>
  </si>
  <si>
    <t>北京理工大学第十二届连山管控程序设计大赛</t>
    <phoneticPr fontId="3" type="noConversion"/>
  </si>
  <si>
    <t>程序设计大赛</t>
  </si>
  <si>
    <t>新乡北方车辆仪表奖教学金（2017-2019年度）</t>
  </si>
  <si>
    <t>北京理工大学新校史馆</t>
  </si>
  <si>
    <t>校史馆建设</t>
    <phoneticPr fontId="3" type="noConversion"/>
  </si>
  <si>
    <t>北京理工大学实验室建设与设备管理应用基金</t>
    <phoneticPr fontId="3" type="noConversion"/>
  </si>
  <si>
    <t>实设处</t>
  </si>
  <si>
    <t>实验室建设与管理</t>
    <phoneticPr fontId="3" type="noConversion"/>
  </si>
  <si>
    <t>北京理工大学“理工梦想”精准扶贫助学金</t>
  </si>
  <si>
    <t>2017年全国大学生电子竞赛第十二届（1）</t>
    <phoneticPr fontId="3" type="noConversion"/>
  </si>
  <si>
    <t>2017年全国大学生电子竞赛</t>
  </si>
  <si>
    <t>2017-2018学年梦想启航助学金</t>
  </si>
  <si>
    <t>贫困新生车费</t>
    <phoneticPr fontId="3" type="noConversion"/>
  </si>
  <si>
    <t>厚博奖学金</t>
  </si>
  <si>
    <t>北京理工大学（恒远-励志先锋）</t>
  </si>
  <si>
    <t>学生社会活动</t>
    <phoneticPr fontId="3" type="noConversion"/>
  </si>
  <si>
    <t>2016年SMC方程式赛车研发基金</t>
    <phoneticPr fontId="3" type="noConversion"/>
  </si>
  <si>
    <t>方程式赛车研发</t>
  </si>
  <si>
    <t>中秦兴龙方程式赛车基金</t>
  </si>
  <si>
    <t>方程式赛车研发基金</t>
  </si>
  <si>
    <t>2017年何丕应奖学金</t>
  </si>
  <si>
    <t>外国语学院友爱奖学金</t>
  </si>
  <si>
    <t>外国语学院</t>
  </si>
  <si>
    <t>北京理工大学印尼籍学生奖学金-1</t>
  </si>
  <si>
    <t>教育基金会赴江西社会实践</t>
  </si>
  <si>
    <t>暑期社会实践</t>
    <phoneticPr fontId="3" type="noConversion"/>
  </si>
  <si>
    <t>2017梦想起航助学基金</t>
    <phoneticPr fontId="3" type="noConversion"/>
  </si>
  <si>
    <t>助学基金</t>
  </si>
  <si>
    <t>天象仪模型制作项目</t>
    <phoneticPr fontId="3" type="noConversion"/>
  </si>
  <si>
    <t>天象仪模型制作</t>
  </si>
  <si>
    <t>国际化提升发展基金-2017中国文化体验夏令营项目</t>
  </si>
  <si>
    <t>2016-2017学年度竞技世界奖学金</t>
  </si>
  <si>
    <t>马克思主义正义视角下的中德社会发展研究</t>
    <phoneticPr fontId="3" type="noConversion"/>
  </si>
  <si>
    <t>马克思主义学院</t>
  </si>
  <si>
    <t>2017武器系统与工程专业本科生活动联谊基金</t>
    <phoneticPr fontId="3" type="noConversion"/>
  </si>
  <si>
    <t>2017校友服务质量支撑项目</t>
    <phoneticPr fontId="3" type="noConversion"/>
  </si>
  <si>
    <t>校友服务质量支撑</t>
  </si>
  <si>
    <t>2017-2018年教育基金学生服务队活动基金</t>
    <phoneticPr fontId="3" type="noConversion"/>
  </si>
  <si>
    <t>学生服务队活动</t>
  </si>
  <si>
    <t>2017本科新生奖学金</t>
  </si>
  <si>
    <t>招就处</t>
    <phoneticPr fontId="3" type="noConversion"/>
  </si>
  <si>
    <t>智能存储测试与控制系统实验室基金</t>
    <phoneticPr fontId="3" type="noConversion"/>
  </si>
  <si>
    <t>2016-2017学年京工世纪演讲团奖学金</t>
  </si>
  <si>
    <t>北京理工大学迪文优秀教师奖</t>
  </si>
  <si>
    <t>太空应用奖学金</t>
  </si>
  <si>
    <t>2016-2017学年度CASC奖助学金</t>
  </si>
  <si>
    <t>2017智能感知产品及电磁兼容研究基金</t>
    <phoneticPr fontId="3" type="noConversion"/>
  </si>
  <si>
    <t>蚂蚁白领金融研究所基金</t>
  </si>
  <si>
    <t>管理与经济学院</t>
  </si>
  <si>
    <t>2017北京理工大学团委学生活动发展基金</t>
    <phoneticPr fontId="3" type="noConversion"/>
  </si>
  <si>
    <t>润通丰华助学金</t>
  </si>
  <si>
    <t>总计</t>
    <phoneticPr fontId="3" type="noConversion"/>
  </si>
  <si>
    <t>教育基金会</t>
    <phoneticPr fontId="1" type="noConversion"/>
  </si>
  <si>
    <t>校友会</t>
    <phoneticPr fontId="1" type="noConversion"/>
  </si>
  <si>
    <t>校友联谊</t>
    <phoneticPr fontId="1" type="noConversion"/>
  </si>
  <si>
    <t>宣传部</t>
    <phoneticPr fontId="3" type="noConversion"/>
  </si>
  <si>
    <t>学生活动</t>
    <phoneticPr fontId="3" type="noConversion"/>
  </si>
  <si>
    <t>救助款</t>
    <phoneticPr fontId="1" type="noConversion"/>
  </si>
  <si>
    <t>澳大利亚交流实践活动</t>
    <phoneticPr fontId="3" type="noConversion"/>
  </si>
  <si>
    <t>技术交流讨论活动</t>
    <phoneticPr fontId="3" type="noConversion"/>
  </si>
  <si>
    <t>瑞典交流实践活动</t>
    <phoneticPr fontId="3" type="noConversion"/>
  </si>
  <si>
    <t>学生体育文化活动</t>
    <phoneticPr fontId="1" type="noConversion"/>
  </si>
  <si>
    <t>大爱救助基金</t>
    <phoneticPr fontId="3" type="noConversion"/>
  </si>
  <si>
    <t>软件学院学生救助款</t>
    <phoneticPr fontId="1" type="noConversion"/>
  </si>
  <si>
    <t>学生活动</t>
    <phoneticPr fontId="1" type="noConversion"/>
  </si>
  <si>
    <t>宇航学院学生救助款</t>
    <phoneticPr fontId="1" type="noConversion"/>
  </si>
  <si>
    <t>大学生无人车项目</t>
    <phoneticPr fontId="1" type="noConversion"/>
  </si>
  <si>
    <t>奖学金</t>
    <phoneticPr fontId="1" type="noConversion"/>
  </si>
  <si>
    <t>材料学院学生救助款</t>
    <phoneticPr fontId="1" type="noConversion"/>
  </si>
  <si>
    <t>周正清基金</t>
    <phoneticPr fontId="1" type="noConversion"/>
  </si>
  <si>
    <t>学科发展基金</t>
    <phoneticPr fontId="1" type="noConversion"/>
  </si>
  <si>
    <t>校友联谊活动志愿者劳务</t>
    <phoneticPr fontId="1" type="noConversion"/>
  </si>
  <si>
    <t>光电学院学生救助款</t>
    <phoneticPr fontId="1" type="noConversion"/>
  </si>
  <si>
    <t>校园文化体育活动</t>
    <phoneticPr fontId="1" type="noConversion"/>
  </si>
  <si>
    <t>学校办公室</t>
    <phoneticPr fontId="3" type="noConversion"/>
  </si>
  <si>
    <t>国际会议学科发展</t>
    <phoneticPr fontId="1" type="noConversion"/>
  </si>
  <si>
    <t>学生社团发展，学生活动</t>
    <phoneticPr fontId="1" type="noConversion"/>
  </si>
  <si>
    <t xml:space="preserve">学科发展 </t>
    <phoneticPr fontId="1" type="noConversion"/>
  </si>
  <si>
    <t>学科发展</t>
    <phoneticPr fontId="1" type="noConversion"/>
  </si>
  <si>
    <t>留学生中国文化体验活动</t>
    <phoneticPr fontId="1" type="noConversion"/>
  </si>
  <si>
    <t>机械与车辆学院学生救助款</t>
    <phoneticPr fontId="1" type="noConversion"/>
  </si>
  <si>
    <t>计算机学院学生救助款</t>
    <phoneticPr fontId="1" type="noConversion"/>
  </si>
  <si>
    <t>机电学院学生救助款</t>
    <phoneticPr fontId="1" type="noConversion"/>
  </si>
  <si>
    <t>学生救助款</t>
    <phoneticPr fontId="1" type="noConversion"/>
  </si>
  <si>
    <t>校园文化活动</t>
    <phoneticPr fontId="3" type="noConversion"/>
  </si>
  <si>
    <t>聘用人员工资劳务费房租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</si>
</sst>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49" fontId="5" fillId="0" borderId="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4"/>
  <sheetViews>
    <sheetView tabSelected="1" workbookViewId="0">
      <selection activeCell="C10" sqref="C10"/>
    </sheetView>
  </sheetViews>
  <sheetFormatPr defaultColWidth="9.81640625" defaultRowHeight="15"/>
  <cols>
    <col min="1" max="1" width="46.453125" style="17" customWidth="1"/>
    <col min="2" max="2" width="16.453125" style="18" customWidth="1"/>
    <col min="3" max="3" width="20.7265625" style="12" customWidth="1"/>
    <col min="4" max="4" width="36.08984375" style="17" customWidth="1"/>
    <col min="5" max="255" width="9.81640625" style="12"/>
    <col min="256" max="256" width="46.453125" style="12" customWidth="1"/>
    <col min="257" max="257" width="16.453125" style="12" customWidth="1"/>
    <col min="258" max="258" width="16.36328125" style="12" customWidth="1"/>
    <col min="259" max="259" width="43.90625" style="12" customWidth="1"/>
    <col min="260" max="511" width="9.81640625" style="12"/>
    <col min="512" max="512" width="46.453125" style="12" customWidth="1"/>
    <col min="513" max="513" width="16.453125" style="12" customWidth="1"/>
    <col min="514" max="514" width="16.36328125" style="12" customWidth="1"/>
    <col min="515" max="515" width="43.90625" style="12" customWidth="1"/>
    <col min="516" max="767" width="9.81640625" style="12"/>
    <col min="768" max="768" width="46.453125" style="12" customWidth="1"/>
    <col min="769" max="769" width="16.453125" style="12" customWidth="1"/>
    <col min="770" max="770" width="16.36328125" style="12" customWidth="1"/>
    <col min="771" max="771" width="43.90625" style="12" customWidth="1"/>
    <col min="772" max="1023" width="9.81640625" style="12"/>
    <col min="1024" max="1024" width="46.453125" style="12" customWidth="1"/>
    <col min="1025" max="1025" width="16.453125" style="12" customWidth="1"/>
    <col min="1026" max="1026" width="16.36328125" style="12" customWidth="1"/>
    <col min="1027" max="1027" width="43.90625" style="12" customWidth="1"/>
    <col min="1028" max="1279" width="9.81640625" style="12"/>
    <col min="1280" max="1280" width="46.453125" style="12" customWidth="1"/>
    <col min="1281" max="1281" width="16.453125" style="12" customWidth="1"/>
    <col min="1282" max="1282" width="16.36328125" style="12" customWidth="1"/>
    <col min="1283" max="1283" width="43.90625" style="12" customWidth="1"/>
    <col min="1284" max="1535" width="9.81640625" style="12"/>
    <col min="1536" max="1536" width="46.453125" style="12" customWidth="1"/>
    <col min="1537" max="1537" width="16.453125" style="12" customWidth="1"/>
    <col min="1538" max="1538" width="16.36328125" style="12" customWidth="1"/>
    <col min="1539" max="1539" width="43.90625" style="12" customWidth="1"/>
    <col min="1540" max="1791" width="9.81640625" style="12"/>
    <col min="1792" max="1792" width="46.453125" style="12" customWidth="1"/>
    <col min="1793" max="1793" width="16.453125" style="12" customWidth="1"/>
    <col min="1794" max="1794" width="16.36328125" style="12" customWidth="1"/>
    <col min="1795" max="1795" width="43.90625" style="12" customWidth="1"/>
    <col min="1796" max="2047" width="9.81640625" style="12"/>
    <col min="2048" max="2048" width="46.453125" style="12" customWidth="1"/>
    <col min="2049" max="2049" width="16.453125" style="12" customWidth="1"/>
    <col min="2050" max="2050" width="16.36328125" style="12" customWidth="1"/>
    <col min="2051" max="2051" width="43.90625" style="12" customWidth="1"/>
    <col min="2052" max="2303" width="9.81640625" style="12"/>
    <col min="2304" max="2304" width="46.453125" style="12" customWidth="1"/>
    <col min="2305" max="2305" width="16.453125" style="12" customWidth="1"/>
    <col min="2306" max="2306" width="16.36328125" style="12" customWidth="1"/>
    <col min="2307" max="2307" width="43.90625" style="12" customWidth="1"/>
    <col min="2308" max="2559" width="9.81640625" style="12"/>
    <col min="2560" max="2560" width="46.453125" style="12" customWidth="1"/>
    <col min="2561" max="2561" width="16.453125" style="12" customWidth="1"/>
    <col min="2562" max="2562" width="16.36328125" style="12" customWidth="1"/>
    <col min="2563" max="2563" width="43.90625" style="12" customWidth="1"/>
    <col min="2564" max="2815" width="9.81640625" style="12"/>
    <col min="2816" max="2816" width="46.453125" style="12" customWidth="1"/>
    <col min="2817" max="2817" width="16.453125" style="12" customWidth="1"/>
    <col min="2818" max="2818" width="16.36328125" style="12" customWidth="1"/>
    <col min="2819" max="2819" width="43.90625" style="12" customWidth="1"/>
    <col min="2820" max="3071" width="9.81640625" style="12"/>
    <col min="3072" max="3072" width="46.453125" style="12" customWidth="1"/>
    <col min="3073" max="3073" width="16.453125" style="12" customWidth="1"/>
    <col min="3074" max="3074" width="16.36328125" style="12" customWidth="1"/>
    <col min="3075" max="3075" width="43.90625" style="12" customWidth="1"/>
    <col min="3076" max="3327" width="9.81640625" style="12"/>
    <col min="3328" max="3328" width="46.453125" style="12" customWidth="1"/>
    <col min="3329" max="3329" width="16.453125" style="12" customWidth="1"/>
    <col min="3330" max="3330" width="16.36328125" style="12" customWidth="1"/>
    <col min="3331" max="3331" width="43.90625" style="12" customWidth="1"/>
    <col min="3332" max="3583" width="9.81640625" style="12"/>
    <col min="3584" max="3584" width="46.453125" style="12" customWidth="1"/>
    <col min="3585" max="3585" width="16.453125" style="12" customWidth="1"/>
    <col min="3586" max="3586" width="16.36328125" style="12" customWidth="1"/>
    <col min="3587" max="3587" width="43.90625" style="12" customWidth="1"/>
    <col min="3588" max="3839" width="9.81640625" style="12"/>
    <col min="3840" max="3840" width="46.453125" style="12" customWidth="1"/>
    <col min="3841" max="3841" width="16.453125" style="12" customWidth="1"/>
    <col min="3842" max="3842" width="16.36328125" style="12" customWidth="1"/>
    <col min="3843" max="3843" width="43.90625" style="12" customWidth="1"/>
    <col min="3844" max="4095" width="9.81640625" style="12"/>
    <col min="4096" max="4096" width="46.453125" style="12" customWidth="1"/>
    <col min="4097" max="4097" width="16.453125" style="12" customWidth="1"/>
    <col min="4098" max="4098" width="16.36328125" style="12" customWidth="1"/>
    <col min="4099" max="4099" width="43.90625" style="12" customWidth="1"/>
    <col min="4100" max="4351" width="9.81640625" style="12"/>
    <col min="4352" max="4352" width="46.453125" style="12" customWidth="1"/>
    <col min="4353" max="4353" width="16.453125" style="12" customWidth="1"/>
    <col min="4354" max="4354" width="16.36328125" style="12" customWidth="1"/>
    <col min="4355" max="4355" width="43.90625" style="12" customWidth="1"/>
    <col min="4356" max="4607" width="9.81640625" style="12"/>
    <col min="4608" max="4608" width="46.453125" style="12" customWidth="1"/>
    <col min="4609" max="4609" width="16.453125" style="12" customWidth="1"/>
    <col min="4610" max="4610" width="16.36328125" style="12" customWidth="1"/>
    <col min="4611" max="4611" width="43.90625" style="12" customWidth="1"/>
    <col min="4612" max="4863" width="9.81640625" style="12"/>
    <col min="4864" max="4864" width="46.453125" style="12" customWidth="1"/>
    <col min="4865" max="4865" width="16.453125" style="12" customWidth="1"/>
    <col min="4866" max="4866" width="16.36328125" style="12" customWidth="1"/>
    <col min="4867" max="4867" width="43.90625" style="12" customWidth="1"/>
    <col min="4868" max="5119" width="9.81640625" style="12"/>
    <col min="5120" max="5120" width="46.453125" style="12" customWidth="1"/>
    <col min="5121" max="5121" width="16.453125" style="12" customWidth="1"/>
    <col min="5122" max="5122" width="16.36328125" style="12" customWidth="1"/>
    <col min="5123" max="5123" width="43.90625" style="12" customWidth="1"/>
    <col min="5124" max="5375" width="9.81640625" style="12"/>
    <col min="5376" max="5376" width="46.453125" style="12" customWidth="1"/>
    <col min="5377" max="5377" width="16.453125" style="12" customWidth="1"/>
    <col min="5378" max="5378" width="16.36328125" style="12" customWidth="1"/>
    <col min="5379" max="5379" width="43.90625" style="12" customWidth="1"/>
    <col min="5380" max="5631" width="9.81640625" style="12"/>
    <col min="5632" max="5632" width="46.453125" style="12" customWidth="1"/>
    <col min="5633" max="5633" width="16.453125" style="12" customWidth="1"/>
    <col min="5634" max="5634" width="16.36328125" style="12" customWidth="1"/>
    <col min="5635" max="5635" width="43.90625" style="12" customWidth="1"/>
    <col min="5636" max="5887" width="9.81640625" style="12"/>
    <col min="5888" max="5888" width="46.453125" style="12" customWidth="1"/>
    <col min="5889" max="5889" width="16.453125" style="12" customWidth="1"/>
    <col min="5890" max="5890" width="16.36328125" style="12" customWidth="1"/>
    <col min="5891" max="5891" width="43.90625" style="12" customWidth="1"/>
    <col min="5892" max="6143" width="9.81640625" style="12"/>
    <col min="6144" max="6144" width="46.453125" style="12" customWidth="1"/>
    <col min="6145" max="6145" width="16.453125" style="12" customWidth="1"/>
    <col min="6146" max="6146" width="16.36328125" style="12" customWidth="1"/>
    <col min="6147" max="6147" width="43.90625" style="12" customWidth="1"/>
    <col min="6148" max="6399" width="9.81640625" style="12"/>
    <col min="6400" max="6400" width="46.453125" style="12" customWidth="1"/>
    <col min="6401" max="6401" width="16.453125" style="12" customWidth="1"/>
    <col min="6402" max="6402" width="16.36328125" style="12" customWidth="1"/>
    <col min="6403" max="6403" width="43.90625" style="12" customWidth="1"/>
    <col min="6404" max="6655" width="9.81640625" style="12"/>
    <col min="6656" max="6656" width="46.453125" style="12" customWidth="1"/>
    <col min="6657" max="6657" width="16.453125" style="12" customWidth="1"/>
    <col min="6658" max="6658" width="16.36328125" style="12" customWidth="1"/>
    <col min="6659" max="6659" width="43.90625" style="12" customWidth="1"/>
    <col min="6660" max="6911" width="9.81640625" style="12"/>
    <col min="6912" max="6912" width="46.453125" style="12" customWidth="1"/>
    <col min="6913" max="6913" width="16.453125" style="12" customWidth="1"/>
    <col min="6914" max="6914" width="16.36328125" style="12" customWidth="1"/>
    <col min="6915" max="6915" width="43.90625" style="12" customWidth="1"/>
    <col min="6916" max="7167" width="9.81640625" style="12"/>
    <col min="7168" max="7168" width="46.453125" style="12" customWidth="1"/>
    <col min="7169" max="7169" width="16.453125" style="12" customWidth="1"/>
    <col min="7170" max="7170" width="16.36328125" style="12" customWidth="1"/>
    <col min="7171" max="7171" width="43.90625" style="12" customWidth="1"/>
    <col min="7172" max="7423" width="9.81640625" style="12"/>
    <col min="7424" max="7424" width="46.453125" style="12" customWidth="1"/>
    <col min="7425" max="7425" width="16.453125" style="12" customWidth="1"/>
    <col min="7426" max="7426" width="16.36328125" style="12" customWidth="1"/>
    <col min="7427" max="7427" width="43.90625" style="12" customWidth="1"/>
    <col min="7428" max="7679" width="9.81640625" style="12"/>
    <col min="7680" max="7680" width="46.453125" style="12" customWidth="1"/>
    <col min="7681" max="7681" width="16.453125" style="12" customWidth="1"/>
    <col min="7682" max="7682" width="16.36328125" style="12" customWidth="1"/>
    <col min="7683" max="7683" width="43.90625" style="12" customWidth="1"/>
    <col min="7684" max="7935" width="9.81640625" style="12"/>
    <col min="7936" max="7936" width="46.453125" style="12" customWidth="1"/>
    <col min="7937" max="7937" width="16.453125" style="12" customWidth="1"/>
    <col min="7938" max="7938" width="16.36328125" style="12" customWidth="1"/>
    <col min="7939" max="7939" width="43.90625" style="12" customWidth="1"/>
    <col min="7940" max="8191" width="9.81640625" style="12"/>
    <col min="8192" max="8192" width="46.453125" style="12" customWidth="1"/>
    <col min="8193" max="8193" width="16.453125" style="12" customWidth="1"/>
    <col min="8194" max="8194" width="16.36328125" style="12" customWidth="1"/>
    <col min="8195" max="8195" width="43.90625" style="12" customWidth="1"/>
    <col min="8196" max="8447" width="9.81640625" style="12"/>
    <col min="8448" max="8448" width="46.453125" style="12" customWidth="1"/>
    <col min="8449" max="8449" width="16.453125" style="12" customWidth="1"/>
    <col min="8450" max="8450" width="16.36328125" style="12" customWidth="1"/>
    <col min="8451" max="8451" width="43.90625" style="12" customWidth="1"/>
    <col min="8452" max="8703" width="9.81640625" style="12"/>
    <col min="8704" max="8704" width="46.453125" style="12" customWidth="1"/>
    <col min="8705" max="8705" width="16.453125" style="12" customWidth="1"/>
    <col min="8706" max="8706" width="16.36328125" style="12" customWidth="1"/>
    <col min="8707" max="8707" width="43.90625" style="12" customWidth="1"/>
    <col min="8708" max="8959" width="9.81640625" style="12"/>
    <col min="8960" max="8960" width="46.453125" style="12" customWidth="1"/>
    <col min="8961" max="8961" width="16.453125" style="12" customWidth="1"/>
    <col min="8962" max="8962" width="16.36328125" style="12" customWidth="1"/>
    <col min="8963" max="8963" width="43.90625" style="12" customWidth="1"/>
    <col min="8964" max="9215" width="9.81640625" style="12"/>
    <col min="9216" max="9216" width="46.453125" style="12" customWidth="1"/>
    <col min="9217" max="9217" width="16.453125" style="12" customWidth="1"/>
    <col min="9218" max="9218" width="16.36328125" style="12" customWidth="1"/>
    <col min="9219" max="9219" width="43.90625" style="12" customWidth="1"/>
    <col min="9220" max="9471" width="9.81640625" style="12"/>
    <col min="9472" max="9472" width="46.453125" style="12" customWidth="1"/>
    <col min="9473" max="9473" width="16.453125" style="12" customWidth="1"/>
    <col min="9474" max="9474" width="16.36328125" style="12" customWidth="1"/>
    <col min="9475" max="9475" width="43.90625" style="12" customWidth="1"/>
    <col min="9476" max="9727" width="9.81640625" style="12"/>
    <col min="9728" max="9728" width="46.453125" style="12" customWidth="1"/>
    <col min="9729" max="9729" width="16.453125" style="12" customWidth="1"/>
    <col min="9730" max="9730" width="16.36328125" style="12" customWidth="1"/>
    <col min="9731" max="9731" width="43.90625" style="12" customWidth="1"/>
    <col min="9732" max="9983" width="9.81640625" style="12"/>
    <col min="9984" max="9984" width="46.453125" style="12" customWidth="1"/>
    <col min="9985" max="9985" width="16.453125" style="12" customWidth="1"/>
    <col min="9986" max="9986" width="16.36328125" style="12" customWidth="1"/>
    <col min="9987" max="9987" width="43.90625" style="12" customWidth="1"/>
    <col min="9988" max="10239" width="9.81640625" style="12"/>
    <col min="10240" max="10240" width="46.453125" style="12" customWidth="1"/>
    <col min="10241" max="10241" width="16.453125" style="12" customWidth="1"/>
    <col min="10242" max="10242" width="16.36328125" style="12" customWidth="1"/>
    <col min="10243" max="10243" width="43.90625" style="12" customWidth="1"/>
    <col min="10244" max="10495" width="9.81640625" style="12"/>
    <col min="10496" max="10496" width="46.453125" style="12" customWidth="1"/>
    <col min="10497" max="10497" width="16.453125" style="12" customWidth="1"/>
    <col min="10498" max="10498" width="16.36328125" style="12" customWidth="1"/>
    <col min="10499" max="10499" width="43.90625" style="12" customWidth="1"/>
    <col min="10500" max="10751" width="9.81640625" style="12"/>
    <col min="10752" max="10752" width="46.453125" style="12" customWidth="1"/>
    <col min="10753" max="10753" width="16.453125" style="12" customWidth="1"/>
    <col min="10754" max="10754" width="16.36328125" style="12" customWidth="1"/>
    <col min="10755" max="10755" width="43.90625" style="12" customWidth="1"/>
    <col min="10756" max="11007" width="9.81640625" style="12"/>
    <col min="11008" max="11008" width="46.453125" style="12" customWidth="1"/>
    <col min="11009" max="11009" width="16.453125" style="12" customWidth="1"/>
    <col min="11010" max="11010" width="16.36328125" style="12" customWidth="1"/>
    <col min="11011" max="11011" width="43.90625" style="12" customWidth="1"/>
    <col min="11012" max="11263" width="9.81640625" style="12"/>
    <col min="11264" max="11264" width="46.453125" style="12" customWidth="1"/>
    <col min="11265" max="11265" width="16.453125" style="12" customWidth="1"/>
    <col min="11266" max="11266" width="16.36328125" style="12" customWidth="1"/>
    <col min="11267" max="11267" width="43.90625" style="12" customWidth="1"/>
    <col min="11268" max="11519" width="9.81640625" style="12"/>
    <col min="11520" max="11520" width="46.453125" style="12" customWidth="1"/>
    <col min="11521" max="11521" width="16.453125" style="12" customWidth="1"/>
    <col min="11522" max="11522" width="16.36328125" style="12" customWidth="1"/>
    <col min="11523" max="11523" width="43.90625" style="12" customWidth="1"/>
    <col min="11524" max="11775" width="9.81640625" style="12"/>
    <col min="11776" max="11776" width="46.453125" style="12" customWidth="1"/>
    <col min="11777" max="11777" width="16.453125" style="12" customWidth="1"/>
    <col min="11778" max="11778" width="16.36328125" style="12" customWidth="1"/>
    <col min="11779" max="11779" width="43.90625" style="12" customWidth="1"/>
    <col min="11780" max="12031" width="9.81640625" style="12"/>
    <col min="12032" max="12032" width="46.453125" style="12" customWidth="1"/>
    <col min="12033" max="12033" width="16.453125" style="12" customWidth="1"/>
    <col min="12034" max="12034" width="16.36328125" style="12" customWidth="1"/>
    <col min="12035" max="12035" width="43.90625" style="12" customWidth="1"/>
    <col min="12036" max="12287" width="9.81640625" style="12"/>
    <col min="12288" max="12288" width="46.453125" style="12" customWidth="1"/>
    <col min="12289" max="12289" width="16.453125" style="12" customWidth="1"/>
    <col min="12290" max="12290" width="16.36328125" style="12" customWidth="1"/>
    <col min="12291" max="12291" width="43.90625" style="12" customWidth="1"/>
    <col min="12292" max="12543" width="9.81640625" style="12"/>
    <col min="12544" max="12544" width="46.453125" style="12" customWidth="1"/>
    <col min="12545" max="12545" width="16.453125" style="12" customWidth="1"/>
    <col min="12546" max="12546" width="16.36328125" style="12" customWidth="1"/>
    <col min="12547" max="12547" width="43.90625" style="12" customWidth="1"/>
    <col min="12548" max="12799" width="9.81640625" style="12"/>
    <col min="12800" max="12800" width="46.453125" style="12" customWidth="1"/>
    <col min="12801" max="12801" width="16.453125" style="12" customWidth="1"/>
    <col min="12802" max="12802" width="16.36328125" style="12" customWidth="1"/>
    <col min="12803" max="12803" width="43.90625" style="12" customWidth="1"/>
    <col min="12804" max="13055" width="9.81640625" style="12"/>
    <col min="13056" max="13056" width="46.453125" style="12" customWidth="1"/>
    <col min="13057" max="13057" width="16.453125" style="12" customWidth="1"/>
    <col min="13058" max="13058" width="16.36328125" style="12" customWidth="1"/>
    <col min="13059" max="13059" width="43.90625" style="12" customWidth="1"/>
    <col min="13060" max="13311" width="9.81640625" style="12"/>
    <col min="13312" max="13312" width="46.453125" style="12" customWidth="1"/>
    <col min="13313" max="13313" width="16.453125" style="12" customWidth="1"/>
    <col min="13314" max="13314" width="16.36328125" style="12" customWidth="1"/>
    <col min="13315" max="13315" width="43.90625" style="12" customWidth="1"/>
    <col min="13316" max="13567" width="9.81640625" style="12"/>
    <col min="13568" max="13568" width="46.453125" style="12" customWidth="1"/>
    <col min="13569" max="13569" width="16.453125" style="12" customWidth="1"/>
    <col min="13570" max="13570" width="16.36328125" style="12" customWidth="1"/>
    <col min="13571" max="13571" width="43.90625" style="12" customWidth="1"/>
    <col min="13572" max="13823" width="9.81640625" style="12"/>
    <col min="13824" max="13824" width="46.453125" style="12" customWidth="1"/>
    <col min="13825" max="13825" width="16.453125" style="12" customWidth="1"/>
    <col min="13826" max="13826" width="16.36328125" style="12" customWidth="1"/>
    <col min="13827" max="13827" width="43.90625" style="12" customWidth="1"/>
    <col min="13828" max="14079" width="9.81640625" style="12"/>
    <col min="14080" max="14080" width="46.453125" style="12" customWidth="1"/>
    <col min="14081" max="14081" width="16.453125" style="12" customWidth="1"/>
    <col min="14082" max="14082" width="16.36328125" style="12" customWidth="1"/>
    <col min="14083" max="14083" width="43.90625" style="12" customWidth="1"/>
    <col min="14084" max="14335" width="9.81640625" style="12"/>
    <col min="14336" max="14336" width="46.453125" style="12" customWidth="1"/>
    <col min="14337" max="14337" width="16.453125" style="12" customWidth="1"/>
    <col min="14338" max="14338" width="16.36328125" style="12" customWidth="1"/>
    <col min="14339" max="14339" width="43.90625" style="12" customWidth="1"/>
    <col min="14340" max="14591" width="9.81640625" style="12"/>
    <col min="14592" max="14592" width="46.453125" style="12" customWidth="1"/>
    <col min="14593" max="14593" width="16.453125" style="12" customWidth="1"/>
    <col min="14594" max="14594" width="16.36328125" style="12" customWidth="1"/>
    <col min="14595" max="14595" width="43.90625" style="12" customWidth="1"/>
    <col min="14596" max="14847" width="9.81640625" style="12"/>
    <col min="14848" max="14848" width="46.453125" style="12" customWidth="1"/>
    <col min="14849" max="14849" width="16.453125" style="12" customWidth="1"/>
    <col min="14850" max="14850" width="16.36328125" style="12" customWidth="1"/>
    <col min="14851" max="14851" width="43.90625" style="12" customWidth="1"/>
    <col min="14852" max="15103" width="9.81640625" style="12"/>
    <col min="15104" max="15104" width="46.453125" style="12" customWidth="1"/>
    <col min="15105" max="15105" width="16.453125" style="12" customWidth="1"/>
    <col min="15106" max="15106" width="16.36328125" style="12" customWidth="1"/>
    <col min="15107" max="15107" width="43.90625" style="12" customWidth="1"/>
    <col min="15108" max="15359" width="9.81640625" style="12"/>
    <col min="15360" max="15360" width="46.453125" style="12" customWidth="1"/>
    <col min="15361" max="15361" width="16.453125" style="12" customWidth="1"/>
    <col min="15362" max="15362" width="16.36328125" style="12" customWidth="1"/>
    <col min="15363" max="15363" width="43.90625" style="12" customWidth="1"/>
    <col min="15364" max="15615" width="9.81640625" style="12"/>
    <col min="15616" max="15616" width="46.453125" style="12" customWidth="1"/>
    <col min="15617" max="15617" width="16.453125" style="12" customWidth="1"/>
    <col min="15618" max="15618" width="16.36328125" style="12" customWidth="1"/>
    <col min="15619" max="15619" width="43.90625" style="12" customWidth="1"/>
    <col min="15620" max="15871" width="9.81640625" style="12"/>
    <col min="15872" max="15872" width="46.453125" style="12" customWidth="1"/>
    <col min="15873" max="15873" width="16.453125" style="12" customWidth="1"/>
    <col min="15874" max="15874" width="16.36328125" style="12" customWidth="1"/>
    <col min="15875" max="15875" width="43.90625" style="12" customWidth="1"/>
    <col min="15876" max="16127" width="9.81640625" style="12"/>
    <col min="16128" max="16128" width="46.453125" style="12" customWidth="1"/>
    <col min="16129" max="16129" width="16.453125" style="12" customWidth="1"/>
    <col min="16130" max="16130" width="16.36328125" style="12" customWidth="1"/>
    <col min="16131" max="16131" width="43.90625" style="12" customWidth="1"/>
    <col min="16132" max="16384" width="9.81640625" style="12"/>
  </cols>
  <sheetData>
    <row r="1" spans="1:4" s="4" customFormat="1" ht="29.25" customHeight="1">
      <c r="A1" s="1" t="s">
        <v>0</v>
      </c>
      <c r="B1" s="2"/>
      <c r="C1" s="2"/>
      <c r="D1" s="3"/>
    </row>
    <row r="2" spans="1:4" s="8" customFormat="1" ht="20.25" customHeight="1">
      <c r="A2" s="5" t="s">
        <v>1</v>
      </c>
      <c r="B2" s="6" t="s">
        <v>2</v>
      </c>
      <c r="C2" s="7" t="s">
        <v>3</v>
      </c>
      <c r="D2" s="5" t="s">
        <v>4</v>
      </c>
    </row>
    <row r="3" spans="1:4">
      <c r="A3" s="9" t="s">
        <v>5</v>
      </c>
      <c r="B3" s="10">
        <v>605829</v>
      </c>
      <c r="C3" s="9" t="s">
        <v>6</v>
      </c>
      <c r="D3" s="9" t="s">
        <v>7</v>
      </c>
    </row>
    <row r="4" spans="1:4">
      <c r="A4" s="9" t="s">
        <v>8</v>
      </c>
      <c r="B4" s="10">
        <f>1056+6500</f>
        <v>7556</v>
      </c>
      <c r="C4" s="11" t="s">
        <v>9</v>
      </c>
      <c r="D4" s="9" t="s">
        <v>10</v>
      </c>
    </row>
    <row r="5" spans="1:4">
      <c r="A5" s="9" t="s">
        <v>11</v>
      </c>
      <c r="B5" s="10">
        <v>283684.8</v>
      </c>
      <c r="C5" s="11" t="s">
        <v>9</v>
      </c>
      <c r="D5" s="9" t="s">
        <v>12</v>
      </c>
    </row>
    <row r="6" spans="1:4">
      <c r="A6" s="9" t="s">
        <v>13</v>
      </c>
      <c r="B6" s="10">
        <v>10000</v>
      </c>
      <c r="C6" s="11" t="s">
        <v>189</v>
      </c>
      <c r="D6" s="9" t="s">
        <v>209</v>
      </c>
    </row>
    <row r="7" spans="1:4">
      <c r="A7" s="9" t="s">
        <v>14</v>
      </c>
      <c r="B7" s="10">
        <v>333303</v>
      </c>
      <c r="C7" s="9" t="s">
        <v>15</v>
      </c>
      <c r="D7" s="9" t="s">
        <v>208</v>
      </c>
    </row>
    <row r="8" spans="1:4">
      <c r="A8" s="9" t="s">
        <v>17</v>
      </c>
      <c r="B8" s="10">
        <v>45000</v>
      </c>
      <c r="C8" s="9" t="s">
        <v>16</v>
      </c>
      <c r="D8" s="9" t="s">
        <v>18</v>
      </c>
    </row>
    <row r="9" spans="1:4">
      <c r="A9" s="9" t="s">
        <v>19</v>
      </c>
      <c r="B9" s="10">
        <v>247815</v>
      </c>
      <c r="C9" s="11" t="s">
        <v>190</v>
      </c>
      <c r="D9" s="9" t="s">
        <v>222</v>
      </c>
    </row>
    <row r="10" spans="1:4">
      <c r="A10" s="9" t="s">
        <v>20</v>
      </c>
      <c r="B10" s="10">
        <v>166007.13</v>
      </c>
      <c r="C10" s="9" t="s">
        <v>15</v>
      </c>
      <c r="D10" s="9" t="s">
        <v>21</v>
      </c>
    </row>
    <row r="11" spans="1:4">
      <c r="A11" s="9" t="s">
        <v>22</v>
      </c>
      <c r="B11" s="10">
        <v>45000</v>
      </c>
      <c r="C11" s="11" t="s">
        <v>23</v>
      </c>
      <c r="D11" s="9" t="s">
        <v>24</v>
      </c>
    </row>
    <row r="12" spans="1:4">
      <c r="A12" s="9" t="s">
        <v>25</v>
      </c>
      <c r="B12" s="10">
        <v>10000</v>
      </c>
      <c r="C12" s="11" t="s">
        <v>23</v>
      </c>
      <c r="D12" s="9" t="s">
        <v>26</v>
      </c>
    </row>
    <row r="13" spans="1:4">
      <c r="A13" s="9" t="s">
        <v>27</v>
      </c>
      <c r="B13" s="10">
        <v>262000</v>
      </c>
      <c r="C13" s="9" t="s">
        <v>28</v>
      </c>
      <c r="D13" s="9" t="s">
        <v>26</v>
      </c>
    </row>
    <row r="14" spans="1:4">
      <c r="A14" s="9" t="s">
        <v>29</v>
      </c>
      <c r="B14" s="10">
        <v>11648.27</v>
      </c>
      <c r="C14" s="9" t="s">
        <v>15</v>
      </c>
      <c r="D14" s="9" t="s">
        <v>199</v>
      </c>
    </row>
    <row r="15" spans="1:4">
      <c r="A15" s="9" t="s">
        <v>30</v>
      </c>
      <c r="B15" s="10">
        <v>52220</v>
      </c>
      <c r="C15" s="11" t="s">
        <v>31</v>
      </c>
      <c r="D15" s="9" t="s">
        <v>26</v>
      </c>
    </row>
    <row r="16" spans="1:4">
      <c r="A16" s="9" t="s">
        <v>32</v>
      </c>
      <c r="B16" s="10">
        <v>6000</v>
      </c>
      <c r="C16" s="11" t="s">
        <v>23</v>
      </c>
      <c r="D16" s="9" t="s">
        <v>26</v>
      </c>
    </row>
    <row r="17" spans="1:4">
      <c r="A17" s="9" t="s">
        <v>33</v>
      </c>
      <c r="B17" s="10">
        <v>37019.35</v>
      </c>
      <c r="C17" s="11" t="s">
        <v>34</v>
      </c>
      <c r="D17" s="9" t="s">
        <v>207</v>
      </c>
    </row>
    <row r="18" spans="1:4">
      <c r="A18" s="9" t="s">
        <v>35</v>
      </c>
      <c r="B18" s="10">
        <v>30000</v>
      </c>
      <c r="C18" s="9" t="s">
        <v>16</v>
      </c>
      <c r="D18" s="9" t="s">
        <v>36</v>
      </c>
    </row>
    <row r="19" spans="1:4">
      <c r="A19" s="9" t="s">
        <v>37</v>
      </c>
      <c r="B19" s="10">
        <v>44000</v>
      </c>
      <c r="C19" s="11" t="s">
        <v>31</v>
      </c>
      <c r="D19" s="9" t="s">
        <v>26</v>
      </c>
    </row>
    <row r="20" spans="1:4">
      <c r="A20" s="9" t="s">
        <v>38</v>
      </c>
      <c r="B20" s="10">
        <v>120000</v>
      </c>
      <c r="C20" s="11" t="s">
        <v>31</v>
      </c>
      <c r="D20" s="9" t="s">
        <v>26</v>
      </c>
    </row>
    <row r="21" spans="1:4">
      <c r="A21" s="9" t="s">
        <v>39</v>
      </c>
      <c r="B21" s="10">
        <v>65000</v>
      </c>
      <c r="C21" s="11" t="s">
        <v>31</v>
      </c>
      <c r="D21" s="9" t="s">
        <v>26</v>
      </c>
    </row>
    <row r="22" spans="1:4">
      <c r="A22" s="9" t="s">
        <v>40</v>
      </c>
      <c r="B22" s="10">
        <v>202000</v>
      </c>
      <c r="C22" s="11" t="s">
        <v>31</v>
      </c>
      <c r="D22" s="9" t="s">
        <v>26</v>
      </c>
    </row>
    <row r="23" spans="1:4">
      <c r="A23" s="9" t="s">
        <v>41</v>
      </c>
      <c r="B23" s="10">
        <v>47727.31</v>
      </c>
      <c r="C23" s="11" t="s">
        <v>31</v>
      </c>
      <c r="D23" s="9" t="s">
        <v>26</v>
      </c>
    </row>
    <row r="24" spans="1:4">
      <c r="A24" s="9" t="s">
        <v>42</v>
      </c>
      <c r="B24" s="10">
        <v>66000</v>
      </c>
      <c r="C24" s="11" t="s">
        <v>31</v>
      </c>
      <c r="D24" s="9" t="s">
        <v>26</v>
      </c>
    </row>
    <row r="25" spans="1:4">
      <c r="A25" s="9" t="s">
        <v>43</v>
      </c>
      <c r="B25" s="10">
        <v>55000</v>
      </c>
      <c r="C25" s="11" t="s">
        <v>31</v>
      </c>
      <c r="D25" s="9" t="s">
        <v>26</v>
      </c>
    </row>
    <row r="26" spans="1:4">
      <c r="A26" s="9" t="s">
        <v>44</v>
      </c>
      <c r="B26" s="10">
        <v>75000</v>
      </c>
      <c r="C26" s="9" t="s">
        <v>45</v>
      </c>
      <c r="D26" s="9" t="s">
        <v>46</v>
      </c>
    </row>
    <row r="27" spans="1:4">
      <c r="A27" s="9" t="s">
        <v>47</v>
      </c>
      <c r="B27" s="10">
        <v>700000</v>
      </c>
      <c r="C27" s="11" t="s">
        <v>48</v>
      </c>
      <c r="D27" s="9" t="s">
        <v>26</v>
      </c>
    </row>
    <row r="28" spans="1:4">
      <c r="A28" s="9" t="s">
        <v>49</v>
      </c>
      <c r="B28" s="10">
        <v>52000</v>
      </c>
      <c r="C28" s="11" t="s">
        <v>48</v>
      </c>
      <c r="D28" s="9" t="s">
        <v>26</v>
      </c>
    </row>
    <row r="29" spans="1:4">
      <c r="A29" s="9" t="s">
        <v>50</v>
      </c>
      <c r="B29" s="10">
        <v>20000</v>
      </c>
      <c r="C29" s="11" t="s">
        <v>31</v>
      </c>
      <c r="D29" s="9" t="s">
        <v>26</v>
      </c>
    </row>
    <row r="30" spans="1:4">
      <c r="A30" s="9" t="s">
        <v>51</v>
      </c>
      <c r="B30" s="10">
        <v>3848</v>
      </c>
      <c r="C30" s="9" t="s">
        <v>6</v>
      </c>
      <c r="D30" s="9" t="s">
        <v>191</v>
      </c>
    </row>
    <row r="31" spans="1:4">
      <c r="A31" s="9" t="s">
        <v>52</v>
      </c>
      <c r="B31" s="10">
        <v>4700</v>
      </c>
      <c r="C31" s="11" t="s">
        <v>48</v>
      </c>
      <c r="D31" s="9" t="s">
        <v>26</v>
      </c>
    </row>
    <row r="32" spans="1:4">
      <c r="A32" s="9" t="s">
        <v>53</v>
      </c>
      <c r="B32" s="10">
        <v>10000</v>
      </c>
      <c r="C32" s="11" t="s">
        <v>54</v>
      </c>
      <c r="D32" s="9" t="s">
        <v>55</v>
      </c>
    </row>
    <row r="33" spans="1:4">
      <c r="A33" s="9" t="s">
        <v>56</v>
      </c>
      <c r="B33" s="10">
        <v>404742</v>
      </c>
      <c r="C33" s="11" t="s">
        <v>57</v>
      </c>
      <c r="D33" s="9" t="s">
        <v>56</v>
      </c>
    </row>
    <row r="34" spans="1:4">
      <c r="A34" s="9" t="s">
        <v>58</v>
      </c>
      <c r="B34" s="10">
        <v>100000</v>
      </c>
      <c r="C34" s="9" t="s">
        <v>15</v>
      </c>
      <c r="D34" s="9" t="s">
        <v>59</v>
      </c>
    </row>
    <row r="35" spans="1:4">
      <c r="A35" s="9" t="s">
        <v>60</v>
      </c>
      <c r="B35" s="10">
        <v>62000</v>
      </c>
      <c r="C35" s="11" t="s">
        <v>61</v>
      </c>
      <c r="D35" s="9" t="s">
        <v>26</v>
      </c>
    </row>
    <row r="36" spans="1:4">
      <c r="A36" s="9" t="s">
        <v>62</v>
      </c>
      <c r="B36" s="10">
        <f>3135.8+21947.99</f>
        <v>25083.79</v>
      </c>
      <c r="C36" s="11" t="s">
        <v>63</v>
      </c>
      <c r="D36" s="9" t="s">
        <v>64</v>
      </c>
    </row>
    <row r="37" spans="1:4">
      <c r="A37" s="9" t="s">
        <v>65</v>
      </c>
      <c r="B37" s="10">
        <v>28000</v>
      </c>
      <c r="C37" s="11" t="s">
        <v>66</v>
      </c>
      <c r="D37" s="9" t="s">
        <v>26</v>
      </c>
    </row>
    <row r="38" spans="1:4">
      <c r="A38" s="9" t="s">
        <v>67</v>
      </c>
      <c r="B38" s="10">
        <v>50000</v>
      </c>
      <c r="C38" s="11" t="s">
        <v>66</v>
      </c>
      <c r="D38" s="9" t="s">
        <v>26</v>
      </c>
    </row>
    <row r="39" spans="1:4">
      <c r="A39" s="9" t="s">
        <v>68</v>
      </c>
      <c r="B39" s="10">
        <v>332000</v>
      </c>
      <c r="C39" s="11" t="s">
        <v>61</v>
      </c>
      <c r="D39" s="9" t="s">
        <v>69</v>
      </c>
    </row>
    <row r="40" spans="1:4">
      <c r="A40" s="9" t="s">
        <v>70</v>
      </c>
      <c r="B40" s="10">
        <v>6250.24</v>
      </c>
      <c r="C40" s="9" t="s">
        <v>15</v>
      </c>
      <c r="D40" s="9" t="s">
        <v>206</v>
      </c>
    </row>
    <row r="41" spans="1:4">
      <c r="A41" s="9" t="s">
        <v>13</v>
      </c>
      <c r="B41" s="10">
        <v>20000</v>
      </c>
      <c r="C41" s="9" t="s">
        <v>15</v>
      </c>
      <c r="D41" s="9" t="s">
        <v>205</v>
      </c>
    </row>
    <row r="42" spans="1:4">
      <c r="A42" s="9" t="s">
        <v>71</v>
      </c>
      <c r="B42" s="10">
        <v>30000</v>
      </c>
      <c r="C42" s="9" t="s">
        <v>15</v>
      </c>
      <c r="D42" s="9" t="s">
        <v>72</v>
      </c>
    </row>
    <row r="43" spans="1:4">
      <c r="A43" s="9" t="s">
        <v>73</v>
      </c>
      <c r="B43" s="10">
        <v>9985</v>
      </c>
      <c r="C43" s="9" t="s">
        <v>16</v>
      </c>
      <c r="D43" s="9" t="s">
        <v>73</v>
      </c>
    </row>
    <row r="44" spans="1:4">
      <c r="A44" s="9" t="s">
        <v>74</v>
      </c>
      <c r="B44" s="10">
        <v>40000</v>
      </c>
      <c r="C44" s="11" t="s">
        <v>61</v>
      </c>
      <c r="D44" s="9" t="s">
        <v>26</v>
      </c>
    </row>
    <row r="45" spans="1:4">
      <c r="A45" s="9" t="s">
        <v>75</v>
      </c>
      <c r="B45" s="10">
        <v>50000</v>
      </c>
      <c r="C45" s="11" t="s">
        <v>61</v>
      </c>
      <c r="D45" s="9" t="s">
        <v>26</v>
      </c>
    </row>
    <row r="46" spans="1:4">
      <c r="A46" s="9" t="s">
        <v>76</v>
      </c>
      <c r="B46" s="10">
        <v>17710</v>
      </c>
      <c r="C46" s="11" t="s">
        <v>31</v>
      </c>
      <c r="D46" s="9" t="s">
        <v>204</v>
      </c>
    </row>
    <row r="47" spans="1:4">
      <c r="A47" s="9" t="s">
        <v>77</v>
      </c>
      <c r="B47" s="10">
        <v>450000</v>
      </c>
      <c r="C47" s="11" t="s">
        <v>48</v>
      </c>
      <c r="D47" s="9" t="s">
        <v>26</v>
      </c>
    </row>
    <row r="48" spans="1:4">
      <c r="A48" s="9" t="s">
        <v>78</v>
      </c>
      <c r="B48" s="10">
        <v>99000</v>
      </c>
      <c r="C48" s="11" t="s">
        <v>48</v>
      </c>
      <c r="D48" s="9" t="s">
        <v>55</v>
      </c>
    </row>
    <row r="49" spans="1:4">
      <c r="A49" s="9" t="s">
        <v>79</v>
      </c>
      <c r="B49" s="10">
        <v>20000</v>
      </c>
      <c r="C49" s="11" t="s">
        <v>31</v>
      </c>
      <c r="D49" s="9" t="s">
        <v>203</v>
      </c>
    </row>
    <row r="50" spans="1:4">
      <c r="A50" s="9" t="s">
        <v>80</v>
      </c>
      <c r="B50" s="10">
        <v>157139.23000000001</v>
      </c>
      <c r="C50" s="11" t="s">
        <v>31</v>
      </c>
      <c r="D50" s="9" t="s">
        <v>81</v>
      </c>
    </row>
    <row r="51" spans="1:4">
      <c r="A51" s="9" t="s">
        <v>13</v>
      </c>
      <c r="B51" s="10">
        <v>10000</v>
      </c>
      <c r="C51" s="9" t="s">
        <v>15</v>
      </c>
      <c r="D51" s="9" t="s">
        <v>202</v>
      </c>
    </row>
    <row r="52" spans="1:4">
      <c r="A52" s="9" t="s">
        <v>82</v>
      </c>
      <c r="B52" s="10">
        <v>200000</v>
      </c>
      <c r="C52" s="11" t="s">
        <v>9</v>
      </c>
      <c r="D52" s="9" t="s">
        <v>201</v>
      </c>
    </row>
    <row r="53" spans="1:4">
      <c r="A53" s="9" t="s">
        <v>83</v>
      </c>
      <c r="B53" s="10">
        <v>241300</v>
      </c>
      <c r="C53" s="9" t="s">
        <v>84</v>
      </c>
      <c r="D53" s="9" t="s">
        <v>85</v>
      </c>
    </row>
    <row r="54" spans="1:4">
      <c r="A54" s="9" t="s">
        <v>86</v>
      </c>
      <c r="B54" s="10">
        <v>992819.62</v>
      </c>
      <c r="C54" s="11" t="s">
        <v>87</v>
      </c>
      <c r="D54" s="9" t="s">
        <v>210</v>
      </c>
    </row>
    <row r="55" spans="1:4">
      <c r="A55" s="9" t="s">
        <v>13</v>
      </c>
      <c r="B55" s="10">
        <v>20000</v>
      </c>
      <c r="C55" s="9" t="s">
        <v>15</v>
      </c>
      <c r="D55" s="9" t="s">
        <v>200</v>
      </c>
    </row>
    <row r="56" spans="1:4">
      <c r="A56" s="9" t="s">
        <v>88</v>
      </c>
      <c r="B56" s="10">
        <v>13637.09</v>
      </c>
      <c r="C56" s="9" t="s">
        <v>15</v>
      </c>
      <c r="D56" s="9" t="s">
        <v>199</v>
      </c>
    </row>
    <row r="57" spans="1:4">
      <c r="A57" s="9" t="s">
        <v>13</v>
      </c>
      <c r="B57" s="10">
        <v>10000</v>
      </c>
      <c r="C57" s="9" t="s">
        <v>15</v>
      </c>
      <c r="D57" s="9" t="s">
        <v>89</v>
      </c>
    </row>
    <row r="58" spans="1:4">
      <c r="A58" s="9" t="s">
        <v>90</v>
      </c>
      <c r="B58" s="10">
        <f>3900.6+84066.68</f>
        <v>87967.28</v>
      </c>
      <c r="C58" s="9" t="s">
        <v>15</v>
      </c>
      <c r="D58" s="9" t="s">
        <v>199</v>
      </c>
    </row>
    <row r="59" spans="1:4">
      <c r="A59" s="9" t="s">
        <v>91</v>
      </c>
      <c r="B59" s="10">
        <v>65500</v>
      </c>
      <c r="C59" s="9" t="s">
        <v>16</v>
      </c>
      <c r="D59" s="9" t="s">
        <v>91</v>
      </c>
    </row>
    <row r="60" spans="1:4">
      <c r="A60" s="9" t="s">
        <v>92</v>
      </c>
      <c r="B60" s="10">
        <f>1431.2+105310.2</f>
        <v>106741.4</v>
      </c>
      <c r="C60" s="9" t="s">
        <v>15</v>
      </c>
      <c r="D60" s="9" t="s">
        <v>199</v>
      </c>
    </row>
    <row r="61" spans="1:4">
      <c r="A61" s="9" t="s">
        <v>93</v>
      </c>
      <c r="B61" s="10">
        <v>2030000</v>
      </c>
      <c r="C61" s="9" t="s">
        <v>16</v>
      </c>
      <c r="D61" s="9" t="s">
        <v>26</v>
      </c>
    </row>
    <row r="62" spans="1:4">
      <c r="A62" s="9" t="s">
        <v>94</v>
      </c>
      <c r="B62" s="10">
        <v>50600</v>
      </c>
      <c r="C62" s="11" t="s">
        <v>87</v>
      </c>
      <c r="D62" s="9" t="s">
        <v>198</v>
      </c>
    </row>
    <row r="63" spans="1:4">
      <c r="A63" s="9" t="s">
        <v>95</v>
      </c>
      <c r="B63" s="10">
        <v>50000</v>
      </c>
      <c r="C63" s="11" t="s">
        <v>61</v>
      </c>
      <c r="D63" s="9" t="s">
        <v>26</v>
      </c>
    </row>
    <row r="64" spans="1:4">
      <c r="A64" s="9" t="s">
        <v>96</v>
      </c>
      <c r="B64" s="10">
        <v>48609.5</v>
      </c>
      <c r="C64" s="11" t="s">
        <v>61</v>
      </c>
      <c r="D64" s="9" t="s">
        <v>55</v>
      </c>
    </row>
    <row r="65" spans="1:4">
      <c r="A65" s="9" t="s">
        <v>97</v>
      </c>
      <c r="B65" s="10">
        <v>160000</v>
      </c>
      <c r="C65" s="11" t="s">
        <v>48</v>
      </c>
      <c r="D65" s="9" t="s">
        <v>26</v>
      </c>
    </row>
    <row r="66" spans="1:4">
      <c r="A66" s="9" t="s">
        <v>98</v>
      </c>
      <c r="B66" s="10">
        <v>456000</v>
      </c>
      <c r="C66" s="11" t="s">
        <v>9</v>
      </c>
      <c r="D66" s="9" t="s">
        <v>26</v>
      </c>
    </row>
    <row r="67" spans="1:4">
      <c r="A67" s="9" t="s">
        <v>99</v>
      </c>
      <c r="B67" s="10">
        <v>46567</v>
      </c>
      <c r="C67" s="9" t="s">
        <v>6</v>
      </c>
      <c r="D67" s="9" t="s">
        <v>100</v>
      </c>
    </row>
    <row r="68" spans="1:4">
      <c r="A68" s="9" t="s">
        <v>101</v>
      </c>
      <c r="B68" s="10">
        <v>1011500</v>
      </c>
      <c r="C68" s="11" t="s">
        <v>48</v>
      </c>
      <c r="D68" s="9" t="s">
        <v>55</v>
      </c>
    </row>
    <row r="69" spans="1:4">
      <c r="A69" s="9" t="s">
        <v>102</v>
      </c>
      <c r="B69" s="10">
        <v>24000</v>
      </c>
      <c r="C69" s="9" t="s">
        <v>16</v>
      </c>
      <c r="D69" s="9" t="s">
        <v>55</v>
      </c>
    </row>
    <row r="70" spans="1:4">
      <c r="A70" s="9" t="s">
        <v>103</v>
      </c>
      <c r="B70" s="10">
        <v>48000</v>
      </c>
      <c r="C70" s="11" t="s">
        <v>48</v>
      </c>
      <c r="D70" s="9" t="s">
        <v>55</v>
      </c>
    </row>
    <row r="71" spans="1:4">
      <c r="A71" s="9" t="s">
        <v>104</v>
      </c>
      <c r="B71" s="10">
        <v>67500</v>
      </c>
      <c r="C71" s="11" t="s">
        <v>105</v>
      </c>
      <c r="D71" s="9" t="s">
        <v>24</v>
      </c>
    </row>
    <row r="72" spans="1:4">
      <c r="A72" s="9" t="s">
        <v>106</v>
      </c>
      <c r="B72" s="10">
        <v>594600</v>
      </c>
      <c r="C72" s="11" t="s">
        <v>107</v>
      </c>
      <c r="D72" s="9" t="s">
        <v>26</v>
      </c>
    </row>
    <row r="73" spans="1:4">
      <c r="A73" s="9" t="s">
        <v>108</v>
      </c>
      <c r="B73" s="10">
        <v>50000</v>
      </c>
      <c r="C73" s="11" t="s">
        <v>34</v>
      </c>
      <c r="D73" s="9" t="s">
        <v>26</v>
      </c>
    </row>
    <row r="74" spans="1:4">
      <c r="A74" s="9" t="s">
        <v>109</v>
      </c>
      <c r="B74" s="10">
        <v>116451</v>
      </c>
      <c r="C74" s="11" t="s">
        <v>110</v>
      </c>
      <c r="D74" s="9" t="s">
        <v>69</v>
      </c>
    </row>
    <row r="75" spans="1:4">
      <c r="A75" s="9" t="s">
        <v>111</v>
      </c>
      <c r="B75" s="10">
        <v>1500</v>
      </c>
      <c r="C75" s="9" t="s">
        <v>15</v>
      </c>
      <c r="D75" s="9" t="s">
        <v>193</v>
      </c>
    </row>
    <row r="76" spans="1:4">
      <c r="A76" s="9" t="s">
        <v>112</v>
      </c>
      <c r="B76" s="10">
        <v>200000</v>
      </c>
      <c r="C76" s="11" t="s">
        <v>113</v>
      </c>
      <c r="D76" s="9" t="s">
        <v>26</v>
      </c>
    </row>
    <row r="77" spans="1:4">
      <c r="A77" s="9" t="s">
        <v>114</v>
      </c>
      <c r="B77" s="10">
        <v>150000</v>
      </c>
      <c r="C77" s="11" t="s">
        <v>61</v>
      </c>
      <c r="D77" s="9" t="s">
        <v>26</v>
      </c>
    </row>
    <row r="78" spans="1:4">
      <c r="A78" s="9" t="s">
        <v>13</v>
      </c>
      <c r="B78" s="10">
        <v>10000</v>
      </c>
      <c r="C78" s="9" t="s">
        <v>15</v>
      </c>
      <c r="D78" s="9" t="s">
        <v>194</v>
      </c>
    </row>
    <row r="79" spans="1:4">
      <c r="A79" s="9" t="s">
        <v>115</v>
      </c>
      <c r="B79" s="10">
        <v>226314.85</v>
      </c>
      <c r="C79" s="9" t="s">
        <v>16</v>
      </c>
      <c r="D79" s="9" t="s">
        <v>195</v>
      </c>
    </row>
    <row r="80" spans="1:4">
      <c r="A80" s="9" t="s">
        <v>116</v>
      </c>
      <c r="B80" s="10">
        <v>82000</v>
      </c>
      <c r="C80" s="9" t="s">
        <v>15</v>
      </c>
      <c r="D80" s="9" t="s">
        <v>221</v>
      </c>
    </row>
    <row r="81" spans="1:4">
      <c r="A81" s="9" t="s">
        <v>117</v>
      </c>
      <c r="B81" s="10">
        <v>20000</v>
      </c>
      <c r="C81" s="11" t="s">
        <v>34</v>
      </c>
      <c r="D81" s="9" t="s">
        <v>196</v>
      </c>
    </row>
    <row r="82" spans="1:4">
      <c r="A82" s="9" t="s">
        <v>118</v>
      </c>
      <c r="B82" s="10">
        <v>556183.79</v>
      </c>
      <c r="C82" s="9" t="s">
        <v>16</v>
      </c>
      <c r="D82" s="9" t="s">
        <v>197</v>
      </c>
    </row>
    <row r="83" spans="1:4">
      <c r="A83" s="9" t="s">
        <v>119</v>
      </c>
      <c r="B83" s="10">
        <v>17500</v>
      </c>
      <c r="C83" s="9" t="s">
        <v>28</v>
      </c>
      <c r="D83" s="9" t="s">
        <v>26</v>
      </c>
    </row>
    <row r="84" spans="1:4">
      <c r="A84" s="9" t="s">
        <v>120</v>
      </c>
      <c r="B84" s="10">
        <v>8000</v>
      </c>
      <c r="C84" s="9" t="s">
        <v>28</v>
      </c>
      <c r="D84" s="9" t="s">
        <v>26</v>
      </c>
    </row>
    <row r="85" spans="1:4">
      <c r="A85" s="9" t="s">
        <v>121</v>
      </c>
      <c r="B85" s="10">
        <v>10000</v>
      </c>
      <c r="C85" s="9" t="s">
        <v>28</v>
      </c>
      <c r="D85" s="9" t="s">
        <v>26</v>
      </c>
    </row>
    <row r="86" spans="1:4">
      <c r="A86" s="9" t="s">
        <v>122</v>
      </c>
      <c r="B86" s="10">
        <v>20000</v>
      </c>
      <c r="C86" s="9" t="s">
        <v>28</v>
      </c>
      <c r="D86" s="9" t="s">
        <v>26</v>
      </c>
    </row>
    <row r="87" spans="1:4">
      <c r="A87" s="9" t="s">
        <v>123</v>
      </c>
      <c r="B87" s="10">
        <v>30000</v>
      </c>
      <c r="C87" s="9" t="s">
        <v>28</v>
      </c>
      <c r="D87" s="9" t="s">
        <v>26</v>
      </c>
    </row>
    <row r="88" spans="1:4">
      <c r="A88" s="9" t="s">
        <v>124</v>
      </c>
      <c r="B88" s="10">
        <v>23122.2</v>
      </c>
      <c r="C88" s="11" t="s">
        <v>63</v>
      </c>
      <c r="D88" s="9" t="s">
        <v>125</v>
      </c>
    </row>
    <row r="89" spans="1:4">
      <c r="A89" s="9" t="s">
        <v>126</v>
      </c>
      <c r="B89" s="10">
        <f>60000+3000</f>
        <v>63000</v>
      </c>
      <c r="C89" s="9" t="s">
        <v>127</v>
      </c>
      <c r="D89" s="9" t="s">
        <v>128</v>
      </c>
    </row>
    <row r="90" spans="1:4">
      <c r="A90" s="9" t="s">
        <v>129</v>
      </c>
      <c r="B90" s="10">
        <v>40000</v>
      </c>
      <c r="C90" s="11" t="s">
        <v>63</v>
      </c>
      <c r="D90" s="9" t="s">
        <v>26</v>
      </c>
    </row>
    <row r="91" spans="1:4">
      <c r="A91" s="9" t="s">
        <v>130</v>
      </c>
      <c r="B91" s="10">
        <v>100000</v>
      </c>
      <c r="C91" s="9" t="s">
        <v>84</v>
      </c>
      <c r="D91" s="9" t="s">
        <v>131</v>
      </c>
    </row>
    <row r="92" spans="1:4">
      <c r="A92" s="9" t="s">
        <v>132</v>
      </c>
      <c r="B92" s="10">
        <v>90366</v>
      </c>
      <c r="C92" s="9" t="s">
        <v>6</v>
      </c>
      <c r="D92" s="9" t="s">
        <v>133</v>
      </c>
    </row>
    <row r="93" spans="1:4">
      <c r="A93" s="9" t="s">
        <v>134</v>
      </c>
      <c r="B93" s="10">
        <v>300000</v>
      </c>
      <c r="C93" s="9" t="s">
        <v>211</v>
      </c>
      <c r="D93" s="9" t="s">
        <v>212</v>
      </c>
    </row>
    <row r="94" spans="1:4">
      <c r="A94" s="9" t="s">
        <v>135</v>
      </c>
      <c r="B94" s="10">
        <v>41920.959999999999</v>
      </c>
      <c r="C94" s="9" t="s">
        <v>15</v>
      </c>
      <c r="D94" s="9" t="s">
        <v>136</v>
      </c>
    </row>
    <row r="95" spans="1:4">
      <c r="A95" s="9" t="s">
        <v>137</v>
      </c>
      <c r="B95" s="10">
        <v>134243.5</v>
      </c>
      <c r="C95" s="11" t="s">
        <v>54</v>
      </c>
      <c r="D95" s="9" t="s">
        <v>138</v>
      </c>
    </row>
    <row r="96" spans="1:4">
      <c r="A96" s="9" t="s">
        <v>139</v>
      </c>
      <c r="B96" s="10">
        <v>10000</v>
      </c>
      <c r="C96" s="11" t="s">
        <v>31</v>
      </c>
      <c r="D96" s="9" t="s">
        <v>26</v>
      </c>
    </row>
    <row r="97" spans="1:4">
      <c r="A97" s="9" t="s">
        <v>13</v>
      </c>
      <c r="B97" s="10">
        <v>30000</v>
      </c>
      <c r="C97" s="9" t="s">
        <v>15</v>
      </c>
      <c r="D97" s="9" t="s">
        <v>218</v>
      </c>
    </row>
    <row r="98" spans="1:4">
      <c r="A98" s="9" t="s">
        <v>140</v>
      </c>
      <c r="B98" s="10">
        <v>13000000</v>
      </c>
      <c r="C98" s="9" t="s">
        <v>192</v>
      </c>
      <c r="D98" s="9" t="s">
        <v>141</v>
      </c>
    </row>
    <row r="99" spans="1:4">
      <c r="A99" s="9" t="s">
        <v>13</v>
      </c>
      <c r="B99" s="10">
        <v>10000</v>
      </c>
      <c r="C99" s="9" t="s">
        <v>15</v>
      </c>
      <c r="D99" s="9" t="s">
        <v>217</v>
      </c>
    </row>
    <row r="100" spans="1:4">
      <c r="A100" s="9" t="s">
        <v>142</v>
      </c>
      <c r="B100" s="10">
        <v>72500</v>
      </c>
      <c r="C100" s="11" t="s">
        <v>143</v>
      </c>
      <c r="D100" s="9" t="s">
        <v>144</v>
      </c>
    </row>
    <row r="101" spans="1:4">
      <c r="A101" s="9" t="s">
        <v>13</v>
      </c>
      <c r="B101" s="10">
        <v>10000</v>
      </c>
      <c r="C101" s="9" t="s">
        <v>15</v>
      </c>
      <c r="D101" s="9" t="s">
        <v>219</v>
      </c>
    </row>
    <row r="102" spans="1:4">
      <c r="A102" s="9" t="s">
        <v>13</v>
      </c>
      <c r="B102" s="10">
        <v>20000</v>
      </c>
      <c r="C102" s="9" t="s">
        <v>15</v>
      </c>
      <c r="D102" s="9" t="s">
        <v>220</v>
      </c>
    </row>
    <row r="103" spans="1:4">
      <c r="A103" s="9" t="s">
        <v>145</v>
      </c>
      <c r="B103" s="10">
        <v>100000</v>
      </c>
      <c r="C103" s="9" t="s">
        <v>15</v>
      </c>
      <c r="D103" s="9" t="s">
        <v>55</v>
      </c>
    </row>
    <row r="104" spans="1:4">
      <c r="A104" s="9" t="s">
        <v>146</v>
      </c>
      <c r="B104" s="10">
        <v>903466.5</v>
      </c>
      <c r="C104" s="11" t="s">
        <v>61</v>
      </c>
      <c r="D104" s="9" t="s">
        <v>147</v>
      </c>
    </row>
    <row r="105" spans="1:4">
      <c r="A105" s="9" t="s">
        <v>148</v>
      </c>
      <c r="B105" s="10">
        <v>46460</v>
      </c>
      <c r="C105" s="11" t="s">
        <v>48</v>
      </c>
      <c r="D105" s="9" t="s">
        <v>149</v>
      </c>
    </row>
    <row r="106" spans="1:4">
      <c r="A106" s="9" t="s">
        <v>150</v>
      </c>
      <c r="B106" s="10">
        <v>50000</v>
      </c>
      <c r="C106" s="11" t="s">
        <v>113</v>
      </c>
      <c r="D106" s="9" t="s">
        <v>55</v>
      </c>
    </row>
    <row r="107" spans="1:4">
      <c r="A107" s="9" t="s">
        <v>151</v>
      </c>
      <c r="B107" s="10">
        <v>30634.5</v>
      </c>
      <c r="C107" s="11" t="s">
        <v>48</v>
      </c>
      <c r="D107" s="9" t="s">
        <v>152</v>
      </c>
    </row>
    <row r="108" spans="1:4">
      <c r="A108" s="9" t="s">
        <v>153</v>
      </c>
      <c r="B108" s="10">
        <v>7674.25</v>
      </c>
      <c r="C108" s="11" t="s">
        <v>31</v>
      </c>
      <c r="D108" s="9" t="s">
        <v>154</v>
      </c>
    </row>
    <row r="109" spans="1:4">
      <c r="A109" s="9" t="s">
        <v>155</v>
      </c>
      <c r="B109" s="10">
        <v>5500.19</v>
      </c>
      <c r="C109" s="11" t="s">
        <v>31</v>
      </c>
      <c r="D109" s="9" t="s">
        <v>154</v>
      </c>
    </row>
    <row r="110" spans="1:4">
      <c r="A110" s="9" t="s">
        <v>156</v>
      </c>
      <c r="B110" s="10">
        <v>191669.01</v>
      </c>
      <c r="C110" s="11" t="s">
        <v>31</v>
      </c>
      <c r="D110" s="9" t="s">
        <v>154</v>
      </c>
    </row>
    <row r="111" spans="1:4">
      <c r="A111" s="9" t="s">
        <v>13</v>
      </c>
      <c r="B111" s="10">
        <v>20000</v>
      </c>
      <c r="C111" s="9" t="s">
        <v>15</v>
      </c>
      <c r="D111" s="9" t="s">
        <v>220</v>
      </c>
    </row>
    <row r="112" spans="1:4">
      <c r="A112" s="9" t="s">
        <v>157</v>
      </c>
      <c r="B112" s="10">
        <v>15000</v>
      </c>
      <c r="C112" s="11" t="s">
        <v>113</v>
      </c>
      <c r="D112" s="9" t="s">
        <v>26</v>
      </c>
    </row>
    <row r="113" spans="1:4">
      <c r="A113" s="9" t="s">
        <v>158</v>
      </c>
      <c r="B113" s="10">
        <v>22000</v>
      </c>
      <c r="C113" s="11" t="s">
        <v>159</v>
      </c>
      <c r="D113" s="9" t="s">
        <v>26</v>
      </c>
    </row>
    <row r="114" spans="1:4">
      <c r="A114" s="9" t="s">
        <v>160</v>
      </c>
      <c r="B114" s="10">
        <v>608000</v>
      </c>
      <c r="C114" s="11" t="s">
        <v>9</v>
      </c>
      <c r="D114" s="9" t="s">
        <v>26</v>
      </c>
    </row>
    <row r="115" spans="1:4">
      <c r="A115" s="9" t="s">
        <v>161</v>
      </c>
      <c r="B115" s="10">
        <v>39873.620000000003</v>
      </c>
      <c r="C115" s="9" t="s">
        <v>15</v>
      </c>
      <c r="D115" s="9" t="s">
        <v>162</v>
      </c>
    </row>
    <row r="116" spans="1:4">
      <c r="A116" s="9" t="s">
        <v>163</v>
      </c>
      <c r="B116" s="10">
        <v>36975.72</v>
      </c>
      <c r="C116" s="9" t="s">
        <v>15</v>
      </c>
      <c r="D116" s="9" t="s">
        <v>164</v>
      </c>
    </row>
    <row r="117" spans="1:4">
      <c r="A117" s="9" t="s">
        <v>165</v>
      </c>
      <c r="B117" s="10">
        <v>99000</v>
      </c>
      <c r="C117" s="9" t="s">
        <v>16</v>
      </c>
      <c r="D117" s="9" t="s">
        <v>166</v>
      </c>
    </row>
    <row r="118" spans="1:4">
      <c r="A118" s="9" t="s">
        <v>167</v>
      </c>
      <c r="B118" s="10">
        <v>209182.4</v>
      </c>
      <c r="C118" s="11" t="s">
        <v>9</v>
      </c>
      <c r="D118" s="9" t="s">
        <v>216</v>
      </c>
    </row>
    <row r="119" spans="1:4">
      <c r="A119" s="9" t="s">
        <v>168</v>
      </c>
      <c r="B119" s="10">
        <v>100000</v>
      </c>
      <c r="C119" s="11" t="s">
        <v>48</v>
      </c>
      <c r="D119" s="9" t="s">
        <v>26</v>
      </c>
    </row>
    <row r="120" spans="1:4">
      <c r="A120" s="9" t="s">
        <v>169</v>
      </c>
      <c r="B120" s="10">
        <f>1935+973.2</f>
        <v>2908.2</v>
      </c>
      <c r="C120" s="11" t="s">
        <v>170</v>
      </c>
      <c r="D120" s="9" t="s">
        <v>215</v>
      </c>
    </row>
    <row r="121" spans="1:4">
      <c r="A121" s="9" t="s">
        <v>171</v>
      </c>
      <c r="B121" s="10">
        <v>12200</v>
      </c>
      <c r="C121" s="9" t="s">
        <v>6</v>
      </c>
      <c r="D121" s="9" t="s">
        <v>193</v>
      </c>
    </row>
    <row r="122" spans="1:4">
      <c r="A122" s="9" t="s">
        <v>172</v>
      </c>
      <c r="B122" s="10">
        <v>151215</v>
      </c>
      <c r="C122" s="9" t="s">
        <v>15</v>
      </c>
      <c r="D122" s="9" t="s">
        <v>173</v>
      </c>
    </row>
    <row r="123" spans="1:4">
      <c r="A123" s="9" t="s">
        <v>174</v>
      </c>
      <c r="B123" s="10">
        <v>4000</v>
      </c>
      <c r="C123" s="9" t="s">
        <v>15</v>
      </c>
      <c r="D123" s="9" t="s">
        <v>175</v>
      </c>
    </row>
    <row r="124" spans="1:4">
      <c r="A124" s="9" t="s">
        <v>176</v>
      </c>
      <c r="B124" s="10">
        <v>310000</v>
      </c>
      <c r="C124" s="9" t="s">
        <v>177</v>
      </c>
      <c r="D124" s="9" t="s">
        <v>26</v>
      </c>
    </row>
    <row r="125" spans="1:4">
      <c r="A125" s="9" t="s">
        <v>178</v>
      </c>
      <c r="B125" s="10">
        <v>410819</v>
      </c>
      <c r="C125" s="9" t="s">
        <v>6</v>
      </c>
      <c r="D125" s="9" t="s">
        <v>215</v>
      </c>
    </row>
    <row r="126" spans="1:4">
      <c r="A126" s="9" t="s">
        <v>179</v>
      </c>
      <c r="B126" s="10">
        <v>22993.45</v>
      </c>
      <c r="C126" s="11" t="s">
        <v>48</v>
      </c>
      <c r="D126" s="9" t="s">
        <v>26</v>
      </c>
    </row>
    <row r="127" spans="1:4">
      <c r="A127" s="9" t="s">
        <v>180</v>
      </c>
      <c r="B127" s="10">
        <v>500000</v>
      </c>
      <c r="C127" s="9" t="s">
        <v>45</v>
      </c>
      <c r="D127" s="9" t="s">
        <v>69</v>
      </c>
    </row>
    <row r="128" spans="1:4">
      <c r="A128" s="9" t="s">
        <v>181</v>
      </c>
      <c r="B128" s="10">
        <f>38000+900</f>
        <v>38900</v>
      </c>
      <c r="C128" s="9" t="s">
        <v>28</v>
      </c>
      <c r="D128" s="9" t="s">
        <v>26</v>
      </c>
    </row>
    <row r="129" spans="1:4">
      <c r="A129" s="9" t="s">
        <v>182</v>
      </c>
      <c r="B129" s="10">
        <v>600000</v>
      </c>
      <c r="C129" s="11" t="s">
        <v>48</v>
      </c>
      <c r="D129" s="9" t="s">
        <v>55</v>
      </c>
    </row>
    <row r="130" spans="1:4">
      <c r="A130" s="9" t="s">
        <v>183</v>
      </c>
      <c r="B130" s="10">
        <v>300000</v>
      </c>
      <c r="C130" s="9" t="s">
        <v>6</v>
      </c>
      <c r="D130" s="9" t="s">
        <v>214</v>
      </c>
    </row>
    <row r="131" spans="1:4">
      <c r="A131" s="9" t="s">
        <v>184</v>
      </c>
      <c r="B131" s="10">
        <v>72250</v>
      </c>
      <c r="C131" s="11" t="s">
        <v>185</v>
      </c>
      <c r="D131" s="9" t="s">
        <v>69</v>
      </c>
    </row>
    <row r="132" spans="1:4">
      <c r="A132" s="9" t="s">
        <v>186</v>
      </c>
      <c r="B132" s="10">
        <v>19100</v>
      </c>
      <c r="C132" s="9" t="s">
        <v>84</v>
      </c>
      <c r="D132" s="9" t="s">
        <v>213</v>
      </c>
    </row>
    <row r="133" spans="1:4">
      <c r="A133" s="9" t="s">
        <v>187</v>
      </c>
      <c r="B133" s="10">
        <v>36000</v>
      </c>
      <c r="C133" s="9" t="s">
        <v>6</v>
      </c>
      <c r="D133" s="9" t="s">
        <v>55</v>
      </c>
    </row>
    <row r="134" spans="1:4" s="16" customFormat="1">
      <c r="A134" s="13" t="s">
        <v>188</v>
      </c>
      <c r="B134" s="14">
        <f>SUM(B3:B133)</f>
        <v>32264534.150000002</v>
      </c>
      <c r="C134" s="15"/>
      <c r="D134" s="13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2017-12-06T06:39:58Z</dcterms:modified>
</cp:coreProperties>
</file>